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280" windowHeight="79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6" i="1" l="1"/>
  <c r="D15" i="1"/>
  <c r="D14" i="1"/>
  <c r="G5" i="1"/>
  <c r="H5" i="1"/>
  <c r="I5" i="1"/>
  <c r="J5" i="1"/>
  <c r="G6" i="1"/>
  <c r="H6" i="1"/>
  <c r="I6" i="1"/>
  <c r="J6" i="1"/>
  <c r="G7" i="1"/>
  <c r="H7" i="1"/>
  <c r="I7" i="1"/>
  <c r="J7" i="1"/>
  <c r="G8" i="1"/>
  <c r="H8" i="1"/>
  <c r="I8" i="1"/>
  <c r="J8" i="1"/>
  <c r="G9" i="1"/>
  <c r="H9" i="1"/>
  <c r="I9" i="1"/>
  <c r="J9" i="1"/>
  <c r="G10" i="1"/>
  <c r="H10" i="1"/>
  <c r="I10" i="1"/>
  <c r="J10" i="1"/>
  <c r="G11" i="1"/>
  <c r="H11" i="1"/>
  <c r="I11" i="1"/>
  <c r="J11" i="1"/>
  <c r="G12" i="1"/>
  <c r="H12" i="1"/>
  <c r="I12" i="1"/>
  <c r="J12" i="1"/>
  <c r="J4" i="1"/>
  <c r="I4" i="1"/>
  <c r="H4" i="1"/>
  <c r="G4" i="1"/>
  <c r="C5" i="1"/>
  <c r="C6" i="1"/>
  <c r="C7" i="1"/>
  <c r="C8" i="1"/>
  <c r="C9" i="1"/>
  <c r="C10" i="1"/>
  <c r="C11" i="1"/>
  <c r="C12" i="1"/>
  <c r="C4" i="1"/>
</calcChain>
</file>

<file path=xl/sharedStrings.xml><?xml version="1.0" encoding="utf-8"?>
<sst xmlns="http://schemas.openxmlformats.org/spreadsheetml/2006/main" count="33" uniqueCount="28">
  <si>
    <t>TT</t>
  </si>
  <si>
    <t>Mã
chức
 vụ</t>
  </si>
  <si>
    <t>Chức
vụ</t>
  </si>
  <si>
    <t>Họ Và Tên</t>
  </si>
  <si>
    <t>Lương 
ngày</t>
  </si>
  <si>
    <t>Số
ngày
công</t>
  </si>
  <si>
    <t>Lương
tháng</t>
  </si>
  <si>
    <t>Thưởng</t>
  </si>
  <si>
    <t>Phụ 
cấp
chức
vụ</t>
  </si>
  <si>
    <t>Thực lãnh</t>
  </si>
  <si>
    <t>GĐ</t>
  </si>
  <si>
    <t>PGĐ</t>
  </si>
  <si>
    <t>TP</t>
  </si>
  <si>
    <t>NV</t>
  </si>
  <si>
    <t>Nguyễn Văn An</t>
  </si>
  <si>
    <t>Tạ Thành Tâm</t>
  </si>
  <si>
    <t>Ngô Hoàng Hân</t>
  </si>
  <si>
    <t>Cao Thị Phúc</t>
  </si>
  <si>
    <t>Hứa Văn Sng</t>
  </si>
  <si>
    <t>Đỗ Thị Mẫu</t>
  </si>
  <si>
    <t>Bùi Quang Minh</t>
  </si>
  <si>
    <t>Trần Thị Cẩm</t>
  </si>
  <si>
    <t>Huỳnh Thị Lệ</t>
  </si>
  <si>
    <t>Lương cao nhất</t>
  </si>
  <si>
    <t>Lương Trung Bình</t>
  </si>
  <si>
    <t>Lương Thấp Nhất</t>
  </si>
  <si>
    <r>
      <rPr>
        <b/>
        <sz val="13"/>
        <color theme="1"/>
        <rFont val="Times New Roman"/>
        <family val="1"/>
      </rPr>
      <t>BẢNG THEO DÕI LƯƠNG CỦA CÔNG TY KHÁC</t>
    </r>
    <r>
      <rPr>
        <sz val="13"/>
        <color theme="1"/>
        <rFont val="Times New Roman"/>
        <family val="2"/>
      </rPr>
      <t xml:space="preserve">
(Đơn vị tính:đồng)</t>
    </r>
  </si>
  <si>
    <t>070513 TRẦN THỊ MỸ HUỲNH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</si>
</sst>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3"/>
      <color theme="1"/>
      <name val="Times New Roman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2" fillId="0" borderId="0" xfId="0" applyFont="1" applyAlignment="1">
      <alignment horizontal="center" wrapText="1"/>
    </xf>
    <xf numFmtId="3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E8" sqref="E8"/>
    </sheetView>
  </sheetViews>
  <sheetFormatPr defaultRowHeight="16.5" x14ac:dyDescent="0.25"/>
  <cols>
    <col min="1" max="1" width="6.109375" customWidth="1"/>
    <col min="3" max="3" width="13.33203125" customWidth="1"/>
    <col min="4" max="4" width="13.44140625" bestFit="1" customWidth="1"/>
  </cols>
  <sheetData>
    <row r="1" spans="1:11" x14ac:dyDescent="0.25">
      <c r="A1" t="s">
        <v>27</v>
      </c>
    </row>
    <row r="2" spans="1:11" ht="33.75" customHeight="1" x14ac:dyDescent="0.25">
      <c r="A2" s="5" t="s">
        <v>26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72.75" customHeight="1" x14ac:dyDescent="0.25">
      <c r="A3" s="7" t="s">
        <v>0</v>
      </c>
      <c r="B3" s="8" t="s">
        <v>1</v>
      </c>
      <c r="C3" s="8" t="s">
        <v>2</v>
      </c>
      <c r="D3" s="7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25">
      <c r="A4" s="3">
        <v>1</v>
      </c>
      <c r="B4" s="3" t="s">
        <v>10</v>
      </c>
      <c r="C4" s="3" t="str">
        <f>IF(B4="GĐ","Giám đốc",IF(B4="PGĐ","Phó giám đốc",IF(B4="TP","Trưởng phòng","Nhân viên")))</f>
        <v>Giám đốc</v>
      </c>
      <c r="D4" s="9" t="s">
        <v>14</v>
      </c>
      <c r="E4" s="6">
        <v>200000</v>
      </c>
      <c r="F4" s="6">
        <v>29</v>
      </c>
      <c r="G4" s="6">
        <f>E4*F4</f>
        <v>5800000</v>
      </c>
      <c r="H4" s="6">
        <f>IF(F4&gt;=28,20%,IF(F4&gt;=20,15%,0))*G4</f>
        <v>1160000</v>
      </c>
      <c r="I4" s="6">
        <f>IF(B4="GĐ",350000,IF(B4="PGĐ",250000,IF(B4="TP",150000,100000)))</f>
        <v>350000</v>
      </c>
      <c r="J4" s="6">
        <f>G4+H4+I4</f>
        <v>7310000</v>
      </c>
    </row>
    <row r="5" spans="1:11" x14ac:dyDescent="0.25">
      <c r="A5" s="3">
        <v>2</v>
      </c>
      <c r="B5" s="3" t="s">
        <v>11</v>
      </c>
      <c r="C5" s="3" t="str">
        <f t="shared" ref="C5:C12" si="0">IF(B5="GĐ","Giám đốc",IF(B5="PGĐ","Phó giám đốc",IF(B5="TP","Trưởng phòng","Nhân viên")))</f>
        <v>Phó giám đốc</v>
      </c>
      <c r="D5" s="9" t="s">
        <v>15</v>
      </c>
      <c r="E5" s="6">
        <v>180000</v>
      </c>
      <c r="F5" s="6">
        <v>28</v>
      </c>
      <c r="G5" s="6">
        <f t="shared" ref="G5:G12" si="1">E5*F5</f>
        <v>5040000</v>
      </c>
      <c r="H5" s="6">
        <f t="shared" ref="H5:H12" si="2">IF(F5&gt;=28,20%,IF(F5&gt;=20,15%,0))*G5</f>
        <v>1008000</v>
      </c>
      <c r="I5" s="6">
        <f t="shared" ref="I5:I12" si="3">IF(B5="GĐ",350000,IF(B5="PGĐ",250000,IF(B5="TP",150000,100000)))</f>
        <v>250000</v>
      </c>
      <c r="J5" s="6">
        <f t="shared" ref="J5:J12" si="4">G5+H5+I5</f>
        <v>6298000</v>
      </c>
    </row>
    <row r="6" spans="1:11" x14ac:dyDescent="0.25">
      <c r="A6" s="3">
        <v>3</v>
      </c>
      <c r="B6" s="3" t="s">
        <v>11</v>
      </c>
      <c r="C6" s="3" t="str">
        <f t="shared" si="0"/>
        <v>Phó giám đốc</v>
      </c>
      <c r="D6" s="9" t="s">
        <v>16</v>
      </c>
      <c r="E6" s="6">
        <v>180000</v>
      </c>
      <c r="F6" s="6">
        <v>28</v>
      </c>
      <c r="G6" s="6">
        <f t="shared" si="1"/>
        <v>5040000</v>
      </c>
      <c r="H6" s="6">
        <f t="shared" si="2"/>
        <v>1008000</v>
      </c>
      <c r="I6" s="6">
        <f t="shared" si="3"/>
        <v>250000</v>
      </c>
      <c r="J6" s="6">
        <f t="shared" si="4"/>
        <v>6298000</v>
      </c>
    </row>
    <row r="7" spans="1:11" x14ac:dyDescent="0.25">
      <c r="A7" s="3">
        <v>4</v>
      </c>
      <c r="B7" s="3" t="s">
        <v>12</v>
      </c>
      <c r="C7" s="3" t="str">
        <f t="shared" si="0"/>
        <v>Trưởng phòng</v>
      </c>
      <c r="D7" s="9" t="s">
        <v>17</v>
      </c>
      <c r="E7" s="6">
        <v>160000</v>
      </c>
      <c r="F7" s="6">
        <v>25</v>
      </c>
      <c r="G7" s="6">
        <f t="shared" si="1"/>
        <v>4000000</v>
      </c>
      <c r="H7" s="6">
        <f t="shared" si="2"/>
        <v>600000</v>
      </c>
      <c r="I7" s="6">
        <f t="shared" si="3"/>
        <v>150000</v>
      </c>
      <c r="J7" s="6">
        <f t="shared" si="4"/>
        <v>4750000</v>
      </c>
    </row>
    <row r="8" spans="1:11" x14ac:dyDescent="0.25">
      <c r="A8" s="3">
        <v>5</v>
      </c>
      <c r="B8" s="3" t="s">
        <v>13</v>
      </c>
      <c r="C8" s="3" t="str">
        <f t="shared" si="0"/>
        <v>Nhân viên</v>
      </c>
      <c r="D8" s="9" t="s">
        <v>18</v>
      </c>
      <c r="E8" s="6">
        <v>120000</v>
      </c>
      <c r="F8" s="6">
        <v>26</v>
      </c>
      <c r="G8" s="6">
        <f t="shared" si="1"/>
        <v>3120000</v>
      </c>
      <c r="H8" s="6">
        <f t="shared" si="2"/>
        <v>468000</v>
      </c>
      <c r="I8" s="6">
        <f t="shared" si="3"/>
        <v>100000</v>
      </c>
      <c r="J8" s="6">
        <f t="shared" si="4"/>
        <v>3688000</v>
      </c>
    </row>
    <row r="9" spans="1:11" x14ac:dyDescent="0.25">
      <c r="A9" s="3">
        <v>6</v>
      </c>
      <c r="B9" s="3" t="s">
        <v>13</v>
      </c>
      <c r="C9" s="3" t="str">
        <f t="shared" si="0"/>
        <v>Nhân viên</v>
      </c>
      <c r="D9" s="9" t="s">
        <v>19</v>
      </c>
      <c r="E9" s="6">
        <v>120000</v>
      </c>
      <c r="F9" s="6">
        <v>20</v>
      </c>
      <c r="G9" s="6">
        <f t="shared" si="1"/>
        <v>2400000</v>
      </c>
      <c r="H9" s="6">
        <f t="shared" si="2"/>
        <v>360000</v>
      </c>
      <c r="I9" s="6">
        <f t="shared" si="3"/>
        <v>100000</v>
      </c>
      <c r="J9" s="6">
        <f t="shared" si="4"/>
        <v>2860000</v>
      </c>
    </row>
    <row r="10" spans="1:11" x14ac:dyDescent="0.25">
      <c r="A10" s="3">
        <v>7</v>
      </c>
      <c r="B10" s="3" t="s">
        <v>12</v>
      </c>
      <c r="C10" s="3" t="str">
        <f t="shared" si="0"/>
        <v>Trưởng phòng</v>
      </c>
      <c r="D10" s="9" t="s">
        <v>20</v>
      </c>
      <c r="E10" s="6">
        <v>160000</v>
      </c>
      <c r="F10" s="6">
        <v>23</v>
      </c>
      <c r="G10" s="6">
        <f t="shared" si="1"/>
        <v>3680000</v>
      </c>
      <c r="H10" s="6">
        <f t="shared" si="2"/>
        <v>552000</v>
      </c>
      <c r="I10" s="6">
        <f t="shared" si="3"/>
        <v>150000</v>
      </c>
      <c r="J10" s="6">
        <f t="shared" si="4"/>
        <v>4382000</v>
      </c>
    </row>
    <row r="11" spans="1:11" x14ac:dyDescent="0.25">
      <c r="A11" s="3">
        <v>8</v>
      </c>
      <c r="B11" s="3" t="s">
        <v>13</v>
      </c>
      <c r="C11" s="3" t="str">
        <f t="shared" si="0"/>
        <v>Nhân viên</v>
      </c>
      <c r="D11" s="9" t="s">
        <v>21</v>
      </c>
      <c r="E11" s="6">
        <v>120000</v>
      </c>
      <c r="F11" s="6">
        <v>18</v>
      </c>
      <c r="G11" s="6">
        <f t="shared" si="1"/>
        <v>2160000</v>
      </c>
      <c r="H11" s="6">
        <f t="shared" si="2"/>
        <v>0</v>
      </c>
      <c r="I11" s="6">
        <f t="shared" si="3"/>
        <v>100000</v>
      </c>
      <c r="J11" s="6">
        <f t="shared" si="4"/>
        <v>2260000</v>
      </c>
    </row>
    <row r="12" spans="1:11" x14ac:dyDescent="0.25">
      <c r="A12" s="3">
        <v>9</v>
      </c>
      <c r="B12" s="3" t="s">
        <v>13</v>
      </c>
      <c r="C12" s="3" t="str">
        <f t="shared" si="0"/>
        <v>Nhân viên</v>
      </c>
      <c r="D12" s="9" t="s">
        <v>22</v>
      </c>
      <c r="E12" s="6">
        <v>120000</v>
      </c>
      <c r="F12" s="6">
        <v>17</v>
      </c>
      <c r="G12" s="6">
        <f t="shared" si="1"/>
        <v>2040000</v>
      </c>
      <c r="H12" s="6">
        <f t="shared" si="2"/>
        <v>0</v>
      </c>
      <c r="I12" s="6">
        <f t="shared" si="3"/>
        <v>100000</v>
      </c>
      <c r="J12" s="6">
        <f t="shared" si="4"/>
        <v>2140000</v>
      </c>
    </row>
    <row r="14" spans="1:11" x14ac:dyDescent="0.25">
      <c r="B14" s="2" t="s">
        <v>23</v>
      </c>
      <c r="C14" s="2"/>
      <c r="D14" s="10">
        <f>MAX(G4:G12)</f>
        <v>5800000</v>
      </c>
    </row>
    <row r="15" spans="1:11" x14ac:dyDescent="0.25">
      <c r="B15" s="2" t="s">
        <v>24</v>
      </c>
      <c r="C15" s="2"/>
      <c r="D15" s="10">
        <f>AVERAGEA(G4:G12)</f>
        <v>3697777.777777778</v>
      </c>
    </row>
    <row r="16" spans="1:11" x14ac:dyDescent="0.25">
      <c r="B16" s="4" t="s">
        <v>25</v>
      </c>
      <c r="C16" s="2"/>
      <c r="D16" s="10">
        <f>MIN(G4:G12)</f>
        <v>2040000</v>
      </c>
    </row>
  </sheetData>
  <mergeCells count="1">
    <mergeCell ref="A2:K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THPT THOI LAI</dc:creator>
  <cp:lastModifiedBy>THPT THOI LAI</cp:lastModifiedBy>
  <dcterms:created xsi:type="dcterms:W3CDTF">2008-12-31T19:19:35Z</dcterms:created>
  <dcterms:modified xsi:type="dcterms:W3CDTF">2008-12-31T19:48:29Z</dcterms:modified>
</cp:coreProperties>
</file>